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375" windowHeight="4890" tabRatio="706" activeTab="0"/>
  </bookViews>
  <sheets>
    <sheet name="PL-4Q" sheetId="1" r:id="rId1"/>
    <sheet name="BS-4Q" sheetId="2" r:id="rId2"/>
    <sheet name="CF-4Q" sheetId="3" r:id="rId3"/>
    <sheet name="Equity-4Q" sheetId="4" r:id="rId4"/>
  </sheets>
  <definedNames>
    <definedName name="_xlnm.Print_Area" localSheetId="1">'BS-4Q'!$A$1:$E$55</definedName>
    <definedName name="_xlnm.Print_Area" localSheetId="3">'Equity-4Q'!$A$1:$H$56</definedName>
  </definedNames>
  <calcPr fullCalcOnLoad="1"/>
</workbook>
</file>

<file path=xl/sharedStrings.xml><?xml version="1.0" encoding="utf-8"?>
<sst xmlns="http://schemas.openxmlformats.org/spreadsheetml/2006/main" count="126" uniqueCount="93">
  <si>
    <t>Profit / (Loss) before tax</t>
  </si>
  <si>
    <t>Taxation</t>
  </si>
  <si>
    <t>Profit / (Loss) after tax</t>
  </si>
  <si>
    <t>Revenue</t>
  </si>
  <si>
    <t>Reserves</t>
  </si>
  <si>
    <t>Reserve</t>
  </si>
  <si>
    <t xml:space="preserve">attributable to </t>
  </si>
  <si>
    <t>capital</t>
  </si>
  <si>
    <t>Total</t>
  </si>
  <si>
    <t>beginning of year</t>
  </si>
  <si>
    <t xml:space="preserve">Movements during the </t>
  </si>
  <si>
    <t>period (cumulative)</t>
  </si>
  <si>
    <t>Current</t>
  </si>
  <si>
    <t>Cumulative</t>
  </si>
  <si>
    <t>to date</t>
  </si>
  <si>
    <t>Comparative</t>
  </si>
  <si>
    <t>Financed by:</t>
  </si>
  <si>
    <t>The figures have not been audited.</t>
  </si>
  <si>
    <t>Quarter Ended</t>
  </si>
  <si>
    <t xml:space="preserve">Quarter Ended </t>
  </si>
  <si>
    <t>(RM '000)</t>
  </si>
  <si>
    <t>Earnings per share - Basic (sen)</t>
  </si>
  <si>
    <t xml:space="preserve">                             - Diluted (sen)</t>
  </si>
  <si>
    <t xml:space="preserve">As at </t>
  </si>
  <si>
    <t xml:space="preserve">Retained </t>
  </si>
  <si>
    <t>Profits</t>
  </si>
  <si>
    <t>Share</t>
  </si>
  <si>
    <t>Capital</t>
  </si>
  <si>
    <t>31 December</t>
  </si>
  <si>
    <t>CONDENSED CONSOLIDATED INCOME STATEMENT</t>
  </si>
  <si>
    <t>Minority interests</t>
  </si>
  <si>
    <t>CONDENSED CONSOLIDATED BALANCE SHEET</t>
  </si>
  <si>
    <t xml:space="preserve">(The Condensed Consolidated Income Statement should be read in conjunction with </t>
  </si>
  <si>
    <t>CONDENSED CONSOLIDATED CASH FLOW STATEMENT</t>
  </si>
  <si>
    <t>CONDENSED CONSOLIDATED STATEMENT OF CHANGES IN EQUITY</t>
  </si>
  <si>
    <t>associated companies</t>
  </si>
  <si>
    <t xml:space="preserve">Share of profits and losses of </t>
  </si>
  <si>
    <t>2003</t>
  </si>
  <si>
    <t>Operating expenses</t>
  </si>
  <si>
    <t>Other operating income</t>
  </si>
  <si>
    <t>Profit from operations</t>
  </si>
  <si>
    <t>Finance costs</t>
  </si>
  <si>
    <t>Investing results</t>
  </si>
  <si>
    <t>Net profit for the period</t>
  </si>
  <si>
    <t>Property, plant &amp; equipment</t>
  </si>
  <si>
    <t>Loan receivable</t>
  </si>
  <si>
    <t>Other investments</t>
  </si>
  <si>
    <t>Current assets</t>
  </si>
  <si>
    <t>Current liabilities</t>
  </si>
  <si>
    <t>Net current assets</t>
  </si>
  <si>
    <t>Capital and reserves</t>
  </si>
  <si>
    <t>Share capital</t>
  </si>
  <si>
    <t>Shareholders' fund</t>
  </si>
  <si>
    <t>Minority shareholders' interests</t>
  </si>
  <si>
    <t>Long-term and deferred liabilities</t>
  </si>
  <si>
    <t xml:space="preserve">Borrowings </t>
  </si>
  <si>
    <t>Retirement benefits</t>
  </si>
  <si>
    <t>Deferred taxation</t>
  </si>
  <si>
    <t>Inventories</t>
  </si>
  <si>
    <t>Trade and other receivables</t>
  </si>
  <si>
    <t>Cash &amp; cash equivalents</t>
  </si>
  <si>
    <t>Trade &amp; other payables</t>
  </si>
  <si>
    <t>Borrowings</t>
  </si>
  <si>
    <t>Balance at 1 January 2003</t>
  </si>
  <si>
    <t>Restated balance</t>
  </si>
  <si>
    <t>Dividends</t>
  </si>
  <si>
    <t>Issue of shares</t>
  </si>
  <si>
    <t>Investments in associate</t>
  </si>
  <si>
    <t>(The Condensed Consolidated Cash Flow Statement should be read in conjunction with</t>
  </si>
  <si>
    <t xml:space="preserve">(The Condensed Consolidated Balance Sheet should be read in conjunction with </t>
  </si>
  <si>
    <t>Effect of adopting MASB 25</t>
  </si>
  <si>
    <t>Effect of adopting MASB 29</t>
  </si>
  <si>
    <t xml:space="preserve"> notes to the Annual Financial Report for the year ended 31 December 2003)</t>
  </si>
  <si>
    <t>2004</t>
  </si>
  <si>
    <t>conjunction with notes to the Annual Financial Report for the year ended 31 December 2003)</t>
  </si>
  <si>
    <t>Balance at 1 January 2004</t>
  </si>
  <si>
    <t>Net cash inflow/(outflow) from operating activities</t>
  </si>
  <si>
    <t>Net cash inflow/(outflow) from investing activities</t>
  </si>
  <si>
    <t>Net cash inflow/(outflow) from financing activities</t>
  </si>
  <si>
    <t>Net increase/(decrease) in cash &amp; cash equivalents</t>
  </si>
  <si>
    <t>Cash &amp; cash equivalents at beginning of financial period</t>
  </si>
  <si>
    <t>Cash &amp; cash equivalents at end of financial period</t>
  </si>
  <si>
    <t xml:space="preserve">(The Condensed Consolidated Statement of Changes in Equity should be read in </t>
  </si>
  <si>
    <t>Dividend payable</t>
  </si>
  <si>
    <t>Balance at 31 December 2003</t>
  </si>
  <si>
    <t>AS AT 30 SEPTEMBER 2004</t>
  </si>
  <si>
    <t>Quarterly report on consolidated results for the third quarter ended 30 September 2004.</t>
  </si>
  <si>
    <t>30 September</t>
  </si>
  <si>
    <t>9-month</t>
  </si>
  <si>
    <t>FOR THE YEAR ENDED 30 SEPTEMBER 2004</t>
  </si>
  <si>
    <t>Balance at 30 September 2004</t>
  </si>
  <si>
    <t>FOR THE YEAR  ENDED 30 SEPTEMBER 2004</t>
  </si>
  <si>
    <t>9 months ended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</si>
</sst>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" fontId="7" fillId="0" borderId="0" xfId="0" applyNumberFormat="1" applyFont="1" applyAlignment="1" quotePrefix="1">
      <alignment horizontal="center"/>
    </xf>
    <xf numFmtId="0" fontId="7" fillId="0" borderId="0" xfId="0" applyNumberFormat="1" applyFont="1" applyBorder="1" applyAlignment="1" quotePrefix="1">
      <alignment horizontal="center"/>
    </xf>
    <xf numFmtId="0" fontId="7" fillId="0" borderId="1" xfId="0" applyFont="1" applyBorder="1" applyAlignment="1">
      <alignment horizontal="center"/>
    </xf>
    <xf numFmtId="165" fontId="7" fillId="0" borderId="0" xfId="15" applyNumberFormat="1" applyFont="1" applyBorder="1" applyAlignment="1">
      <alignment/>
    </xf>
    <xf numFmtId="165" fontId="7" fillId="0" borderId="1" xfId="15" applyNumberFormat="1" applyFont="1" applyBorder="1" applyAlignment="1">
      <alignment/>
    </xf>
    <xf numFmtId="165" fontId="7" fillId="0" borderId="0" xfId="15" applyNumberFormat="1" applyFont="1" applyAlignment="1">
      <alignment/>
    </xf>
    <xf numFmtId="165" fontId="7" fillId="0" borderId="2" xfId="15" applyNumberFormat="1" applyFont="1" applyBorder="1" applyAlignment="1">
      <alignment/>
    </xf>
    <xf numFmtId="0" fontId="7" fillId="0" borderId="2" xfId="0" applyFont="1" applyBorder="1" applyAlignment="1">
      <alignment/>
    </xf>
    <xf numFmtId="165" fontId="7" fillId="0" borderId="0" xfId="0" applyNumberFormat="1" applyFont="1" applyAlignment="1">
      <alignment/>
    </xf>
    <xf numFmtId="165" fontId="7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6" fontId="7" fillId="0" borderId="0" xfId="0" applyNumberFormat="1" applyFont="1" applyAlignment="1" quotePrefix="1">
      <alignment horizontal="center"/>
    </xf>
    <xf numFmtId="16" fontId="7" fillId="0" borderId="0" xfId="0" applyNumberFormat="1" applyFont="1" applyAlignment="1">
      <alignment horizontal="center"/>
    </xf>
    <xf numFmtId="16" fontId="7" fillId="0" borderId="1" xfId="0" applyNumberFormat="1" applyFont="1" applyBorder="1" applyAlignment="1">
      <alignment horizontal="center"/>
    </xf>
    <xf numFmtId="16" fontId="7" fillId="0" borderId="0" xfId="0" applyNumberFormat="1" applyFont="1" applyBorder="1" applyAlignment="1">
      <alignment horizontal="center"/>
    </xf>
    <xf numFmtId="165" fontId="7" fillId="0" borderId="0" xfId="15" applyNumberFormat="1" applyFont="1" applyAlignment="1">
      <alignment/>
    </xf>
    <xf numFmtId="165" fontId="7" fillId="0" borderId="1" xfId="15" applyNumberFormat="1" applyFont="1" applyBorder="1" applyAlignment="1">
      <alignment/>
    </xf>
    <xf numFmtId="165" fontId="7" fillId="0" borderId="0" xfId="15" applyNumberFormat="1" applyFont="1" applyBorder="1" applyAlignment="1">
      <alignment/>
    </xf>
    <xf numFmtId="165" fontId="7" fillId="0" borderId="0" xfId="0" applyNumberFormat="1" applyFont="1" applyAlignment="1">
      <alignment/>
    </xf>
    <xf numFmtId="165" fontId="7" fillId="0" borderId="0" xfId="0" applyNumberFormat="1" applyFont="1" applyBorder="1" applyAlignment="1">
      <alignment/>
    </xf>
    <xf numFmtId="0" fontId="7" fillId="0" borderId="2" xfId="0" applyFont="1" applyBorder="1" applyAlignment="1">
      <alignment/>
    </xf>
    <xf numFmtId="0" fontId="7" fillId="0" borderId="0" xfId="0" applyFont="1" applyBorder="1" applyAlignment="1">
      <alignment/>
    </xf>
    <xf numFmtId="2" fontId="7" fillId="0" borderId="2" xfId="0" applyNumberFormat="1" applyFont="1" applyBorder="1" applyAlignment="1">
      <alignment/>
    </xf>
    <xf numFmtId="43" fontId="7" fillId="0" borderId="2" xfId="15" applyNumberFormat="1" applyFont="1" applyBorder="1" applyAlignment="1">
      <alignment/>
    </xf>
    <xf numFmtId="164" fontId="7" fillId="0" borderId="0" xfId="15" applyNumberFormat="1" applyFont="1" applyBorder="1" applyAlignment="1">
      <alignment/>
    </xf>
    <xf numFmtId="172" fontId="7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6" fontId="4" fillId="0" borderId="0" xfId="0" applyNumberFormat="1" applyFont="1" applyAlignment="1" quotePrefix="1">
      <alignment horizontal="center"/>
    </xf>
    <xf numFmtId="49" fontId="4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/>
    </xf>
    <xf numFmtId="0" fontId="7" fillId="0" borderId="0" xfId="0" applyFont="1" applyAlignment="1">
      <alignment horizontal="left" indent="4"/>
    </xf>
    <xf numFmtId="165" fontId="7" fillId="0" borderId="3" xfId="15" applyNumberFormat="1" applyFont="1" applyBorder="1" applyAlignment="1">
      <alignment/>
    </xf>
    <xf numFmtId="165" fontId="7" fillId="0" borderId="4" xfId="15" applyNumberFormat="1" applyFont="1" applyBorder="1" applyAlignment="1">
      <alignment/>
    </xf>
    <xf numFmtId="165" fontId="7" fillId="0" borderId="5" xfId="15" applyNumberFormat="1" applyFont="1" applyBorder="1" applyAlignment="1">
      <alignment/>
    </xf>
    <xf numFmtId="165" fontId="4" fillId="0" borderId="2" xfId="15" applyNumberFormat="1" applyFont="1" applyBorder="1" applyAlignment="1">
      <alignment/>
    </xf>
    <xf numFmtId="165" fontId="4" fillId="0" borderId="0" xfId="15" applyNumberFormat="1" applyFont="1" applyBorder="1" applyAlignment="1">
      <alignment/>
    </xf>
    <xf numFmtId="165" fontId="7" fillId="0" borderId="3" xfId="15" applyNumberFormat="1" applyFont="1" applyBorder="1" applyAlignment="1">
      <alignment horizontal="right"/>
    </xf>
    <xf numFmtId="165" fontId="7" fillId="0" borderId="6" xfId="15" applyNumberFormat="1" applyFont="1" applyBorder="1" applyAlignment="1">
      <alignment/>
    </xf>
    <xf numFmtId="165" fontId="4" fillId="0" borderId="7" xfId="15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0" xfId="0" applyFont="1" applyAlignment="1" quotePrefix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51"/>
  <sheetViews>
    <sheetView tabSelected="1" workbookViewId="0" topLeftCell="A8">
      <selection activeCell="B14" sqref="B14"/>
    </sheetView>
  </sheetViews>
  <sheetFormatPr defaultColWidth="9.140625" defaultRowHeight="12.75"/>
  <cols>
    <col min="1" max="1" width="31.28125" style="20" customWidth="1"/>
    <col min="2" max="2" width="13.7109375" style="20" customWidth="1"/>
    <col min="3" max="3" width="1.7109375" style="20" customWidth="1"/>
    <col min="4" max="4" width="14.00390625" style="20" customWidth="1"/>
    <col min="5" max="5" width="1.7109375" style="20" customWidth="1"/>
    <col min="6" max="6" width="13.7109375" style="20" customWidth="1"/>
    <col min="7" max="7" width="1.7109375" style="20" customWidth="1"/>
    <col min="8" max="8" width="13.7109375" style="20" customWidth="1"/>
    <col min="9" max="16384" width="31.8515625" style="20" customWidth="1"/>
  </cols>
  <sheetData>
    <row r="3" s="18" customFormat="1" ht="15">
      <c r="A3" s="18" t="s">
        <v>86</v>
      </c>
    </row>
    <row r="4" s="18" customFormat="1" ht="15">
      <c r="A4" s="18" t="s">
        <v>17</v>
      </c>
    </row>
    <row r="6" ht="15">
      <c r="A6" s="19" t="s">
        <v>29</v>
      </c>
    </row>
    <row r="8" spans="2:8" ht="14.25">
      <c r="B8" s="21">
        <v>2004</v>
      </c>
      <c r="C8" s="21"/>
      <c r="D8" s="21">
        <v>2003</v>
      </c>
      <c r="E8" s="21"/>
      <c r="F8" s="21">
        <v>2004</v>
      </c>
      <c r="G8" s="21"/>
      <c r="H8" s="21">
        <v>2003</v>
      </c>
    </row>
    <row r="9" spans="2:8" ht="14.25">
      <c r="B9" s="21" t="s">
        <v>12</v>
      </c>
      <c r="C9" s="21"/>
      <c r="D9" s="21" t="s">
        <v>15</v>
      </c>
      <c r="E9" s="21"/>
      <c r="F9" s="21" t="s">
        <v>88</v>
      </c>
      <c r="G9" s="21"/>
      <c r="H9" s="21" t="s">
        <v>88</v>
      </c>
    </row>
    <row r="10" spans="2:8" ht="14.25">
      <c r="B10" s="21" t="s">
        <v>18</v>
      </c>
      <c r="C10" s="21"/>
      <c r="D10" s="21" t="s">
        <v>19</v>
      </c>
      <c r="E10" s="21"/>
      <c r="F10" s="21" t="s">
        <v>13</v>
      </c>
      <c r="G10" s="21"/>
      <c r="H10" s="21" t="s">
        <v>13</v>
      </c>
    </row>
    <row r="11" spans="2:8" ht="14.25">
      <c r="B11" s="22" t="s">
        <v>87</v>
      </c>
      <c r="C11" s="22"/>
      <c r="D11" s="22" t="s">
        <v>87</v>
      </c>
      <c r="E11" s="22"/>
      <c r="F11" s="23" t="s">
        <v>14</v>
      </c>
      <c r="G11" s="22"/>
      <c r="H11" s="23" t="s">
        <v>14</v>
      </c>
    </row>
    <row r="12" spans="2:8" ht="14.25">
      <c r="B12" s="24" t="s">
        <v>20</v>
      </c>
      <c r="C12" s="25"/>
      <c r="D12" s="24" t="s">
        <v>20</v>
      </c>
      <c r="E12" s="25"/>
      <c r="F12" s="24" t="s">
        <v>20</v>
      </c>
      <c r="G12" s="25"/>
      <c r="H12" s="24" t="s">
        <v>20</v>
      </c>
    </row>
    <row r="13" spans="2:8" ht="14.25">
      <c r="B13" s="23"/>
      <c r="C13" s="23"/>
      <c r="D13" s="23"/>
      <c r="E13" s="23"/>
      <c r="F13" s="23"/>
      <c r="G13" s="23"/>
      <c r="H13" s="23"/>
    </row>
    <row r="15" spans="1:8" ht="14.25">
      <c r="A15" s="20" t="s">
        <v>3</v>
      </c>
      <c r="B15" s="26">
        <f>89960-56542</f>
        <v>33418</v>
      </c>
      <c r="C15" s="26"/>
      <c r="D15" s="26">
        <v>29349</v>
      </c>
      <c r="E15" s="26"/>
      <c r="F15" s="26">
        <v>89960</v>
      </c>
      <c r="G15" s="26"/>
      <c r="H15" s="26">
        <v>90698</v>
      </c>
    </row>
    <row r="16" spans="2:8" ht="14.25">
      <c r="B16" s="26"/>
      <c r="C16" s="26"/>
      <c r="D16" s="26"/>
      <c r="E16" s="26"/>
      <c r="F16" s="26"/>
      <c r="G16" s="26"/>
      <c r="H16" s="26"/>
    </row>
    <row r="17" spans="1:8" ht="14.25">
      <c r="A17" s="20" t="s">
        <v>38</v>
      </c>
      <c r="B17" s="26">
        <f>-78789+50447</f>
        <v>-28342</v>
      </c>
      <c r="C17" s="26"/>
      <c r="D17" s="26">
        <v>-24633</v>
      </c>
      <c r="E17" s="26"/>
      <c r="F17" s="26">
        <v>-78789</v>
      </c>
      <c r="G17" s="26"/>
      <c r="H17" s="26">
        <v>-77914</v>
      </c>
    </row>
    <row r="18" spans="2:8" ht="14.25">
      <c r="B18" s="26"/>
      <c r="C18" s="26"/>
      <c r="D18" s="26"/>
      <c r="E18" s="26"/>
      <c r="F18" s="26"/>
      <c r="G18" s="26"/>
      <c r="H18" s="26"/>
    </row>
    <row r="19" spans="1:8" ht="14.25">
      <c r="A19" s="20" t="s">
        <v>39</v>
      </c>
      <c r="B19" s="26">
        <f>(579+517)-1393</f>
        <v>-297</v>
      </c>
      <c r="C19" s="26"/>
      <c r="D19" s="26">
        <v>1182</v>
      </c>
      <c r="E19" s="26"/>
      <c r="F19" s="26">
        <f>579+517</f>
        <v>1096</v>
      </c>
      <c r="G19" s="26"/>
      <c r="H19" s="26">
        <v>1736</v>
      </c>
    </row>
    <row r="20" spans="2:8" ht="14.25">
      <c r="B20" s="27"/>
      <c r="C20" s="28"/>
      <c r="D20" s="27"/>
      <c r="E20" s="28"/>
      <c r="F20" s="27"/>
      <c r="G20" s="28"/>
      <c r="H20" s="27"/>
    </row>
    <row r="21" spans="1:8" ht="14.25">
      <c r="A21" s="20" t="s">
        <v>40</v>
      </c>
      <c r="B21" s="26">
        <f>SUM(B15:B20)</f>
        <v>4779</v>
      </c>
      <c r="C21" s="26"/>
      <c r="D21" s="26">
        <f>SUM(D15:D20)</f>
        <v>5898</v>
      </c>
      <c r="E21" s="26"/>
      <c r="F21" s="26">
        <f>SUM(F15:F20)</f>
        <v>12267</v>
      </c>
      <c r="G21" s="26"/>
      <c r="H21" s="26">
        <f>SUM(H15:H20)</f>
        <v>14520</v>
      </c>
    </row>
    <row r="22" spans="2:8" ht="14.25">
      <c r="B22" s="26"/>
      <c r="C22" s="26"/>
      <c r="D22" s="26"/>
      <c r="E22" s="26"/>
      <c r="F22" s="26"/>
      <c r="G22" s="26"/>
      <c r="H22" s="26"/>
    </row>
    <row r="23" spans="1:8" ht="14.25">
      <c r="A23" s="20" t="s">
        <v>41</v>
      </c>
      <c r="B23" s="26">
        <f>-234+202</f>
        <v>-32</v>
      </c>
      <c r="C23" s="26"/>
      <c r="D23" s="26">
        <v>-118</v>
      </c>
      <c r="E23" s="26"/>
      <c r="F23" s="26">
        <v>-234</v>
      </c>
      <c r="G23" s="26"/>
      <c r="H23" s="26">
        <v>-197</v>
      </c>
    </row>
    <row r="24" spans="2:8" ht="14.25">
      <c r="B24" s="26"/>
      <c r="C24" s="26"/>
      <c r="D24" s="26"/>
      <c r="E24" s="26"/>
      <c r="F24" s="26"/>
      <c r="G24" s="26"/>
      <c r="H24" s="26"/>
    </row>
    <row r="25" spans="1:8" ht="14.25">
      <c r="A25" s="20" t="s">
        <v>42</v>
      </c>
      <c r="B25" s="26">
        <v>0</v>
      </c>
      <c r="C25" s="26"/>
      <c r="D25" s="26">
        <v>0</v>
      </c>
      <c r="E25" s="26"/>
      <c r="F25" s="26">
        <v>0</v>
      </c>
      <c r="G25" s="26"/>
      <c r="H25" s="26">
        <v>822</v>
      </c>
    </row>
    <row r="26" spans="2:8" ht="14.25">
      <c r="B26" s="26"/>
      <c r="C26" s="26"/>
      <c r="D26" s="26"/>
      <c r="E26" s="26"/>
      <c r="F26" s="26"/>
      <c r="G26" s="26"/>
      <c r="H26" s="26"/>
    </row>
    <row r="27" spans="1:8" ht="14.25">
      <c r="A27" s="20" t="s">
        <v>36</v>
      </c>
      <c r="B27" s="26">
        <f>786-472</f>
        <v>314</v>
      </c>
      <c r="C27" s="26"/>
      <c r="D27" s="26">
        <v>115</v>
      </c>
      <c r="E27" s="26"/>
      <c r="F27" s="26">
        <v>786</v>
      </c>
      <c r="G27" s="26"/>
      <c r="H27" s="26">
        <v>348</v>
      </c>
    </row>
    <row r="28" spans="1:8" ht="14.25">
      <c r="A28" s="20" t="s">
        <v>35</v>
      </c>
      <c r="B28" s="26"/>
      <c r="C28" s="26"/>
      <c r="D28" s="26"/>
      <c r="E28" s="26"/>
      <c r="F28" s="26"/>
      <c r="G28" s="26"/>
      <c r="H28" s="26"/>
    </row>
    <row r="29" spans="2:8" ht="14.25">
      <c r="B29" s="27"/>
      <c r="C29" s="28"/>
      <c r="D29" s="27"/>
      <c r="E29" s="28"/>
      <c r="F29" s="27"/>
      <c r="G29" s="28"/>
      <c r="H29" s="27"/>
    </row>
    <row r="30" spans="1:8" ht="14.25">
      <c r="A30" s="20" t="s">
        <v>0</v>
      </c>
      <c r="B30" s="26">
        <f>SUM(B21:B29)</f>
        <v>5061</v>
      </c>
      <c r="C30" s="26"/>
      <c r="D30" s="26">
        <f>SUM(D21:D29)</f>
        <v>5895</v>
      </c>
      <c r="E30" s="26"/>
      <c r="F30" s="26">
        <f>SUM(F21:F29)</f>
        <v>12819</v>
      </c>
      <c r="G30" s="26"/>
      <c r="H30" s="26">
        <f>SUM(H21:H29)</f>
        <v>15493</v>
      </c>
    </row>
    <row r="31" spans="2:8" ht="14.25">
      <c r="B31" s="26"/>
      <c r="C31" s="26"/>
      <c r="D31" s="26"/>
      <c r="E31" s="26"/>
      <c r="F31" s="26"/>
      <c r="G31" s="26"/>
      <c r="H31" s="26"/>
    </row>
    <row r="32" spans="1:8" ht="14.25">
      <c r="A32" s="20" t="s">
        <v>1</v>
      </c>
      <c r="B32" s="26">
        <f>-(2005+62+573+91)+1758</f>
        <v>-973</v>
      </c>
      <c r="C32" s="26"/>
      <c r="D32" s="26">
        <v>-1574</v>
      </c>
      <c r="E32" s="26"/>
      <c r="F32" s="26">
        <f>-2005-62-573-91</f>
        <v>-2731</v>
      </c>
      <c r="G32" s="26"/>
      <c r="H32" s="26">
        <v>-4326</v>
      </c>
    </row>
    <row r="33" spans="2:8" ht="14.25">
      <c r="B33" s="27"/>
      <c r="C33" s="28"/>
      <c r="D33" s="27"/>
      <c r="E33" s="28"/>
      <c r="F33" s="27"/>
      <c r="G33" s="28"/>
      <c r="H33" s="27"/>
    </row>
    <row r="34" spans="2:8" ht="14.25">
      <c r="B34" s="26"/>
      <c r="C34" s="26"/>
      <c r="D34" s="26"/>
      <c r="E34" s="26"/>
      <c r="F34" s="26"/>
      <c r="G34" s="26"/>
      <c r="H34" s="26"/>
    </row>
    <row r="35" spans="1:8" ht="14.25">
      <c r="A35" s="20" t="s">
        <v>2</v>
      </c>
      <c r="B35" s="26">
        <f>SUM(B30:B33)</f>
        <v>4088</v>
      </c>
      <c r="C35" s="26"/>
      <c r="D35" s="26">
        <f>SUM(D30:D33)</f>
        <v>4321</v>
      </c>
      <c r="E35" s="26"/>
      <c r="F35" s="26">
        <f>SUM(F30:F33)</f>
        <v>10088</v>
      </c>
      <c r="G35" s="26"/>
      <c r="H35" s="26">
        <f>SUM(H30:H33)</f>
        <v>11167</v>
      </c>
    </row>
    <row r="36" spans="2:8" ht="14.25">
      <c r="B36" s="26"/>
      <c r="C36" s="26"/>
      <c r="D36" s="26"/>
      <c r="E36" s="26"/>
      <c r="F36" s="26"/>
      <c r="G36" s="26"/>
      <c r="H36" s="26"/>
    </row>
    <row r="37" spans="1:8" ht="14.25">
      <c r="A37" s="20" t="s">
        <v>30</v>
      </c>
      <c r="B37" s="26">
        <f>-1430+863</f>
        <v>-567</v>
      </c>
      <c r="C37" s="26"/>
      <c r="D37" s="26">
        <v>-722</v>
      </c>
      <c r="E37" s="26"/>
      <c r="F37" s="26">
        <v>-1430</v>
      </c>
      <c r="G37" s="26"/>
      <c r="H37" s="26">
        <v>-2532</v>
      </c>
    </row>
    <row r="38" spans="2:8" ht="14.25">
      <c r="B38" s="27"/>
      <c r="C38" s="28"/>
      <c r="D38" s="27"/>
      <c r="E38" s="28"/>
      <c r="F38" s="27"/>
      <c r="G38" s="28"/>
      <c r="H38" s="27"/>
    </row>
    <row r="39" spans="1:8" ht="14.25">
      <c r="A39" s="20" t="s">
        <v>43</v>
      </c>
      <c r="B39" s="29">
        <f>SUM(B35:B38)</f>
        <v>3521</v>
      </c>
      <c r="C39" s="30"/>
      <c r="D39" s="29">
        <f>SUM(D35:D38)</f>
        <v>3599</v>
      </c>
      <c r="E39" s="30"/>
      <c r="F39" s="29">
        <f>SUM(F35:F38)</f>
        <v>8658</v>
      </c>
      <c r="G39" s="30"/>
      <c r="H39" s="29">
        <f>SUM(H35:H38)</f>
        <v>8635</v>
      </c>
    </row>
    <row r="40" spans="2:8" ht="15" thickBot="1">
      <c r="B40" s="31"/>
      <c r="C40" s="32"/>
      <c r="D40" s="31"/>
      <c r="E40" s="32"/>
      <c r="F40" s="31"/>
      <c r="G40" s="32"/>
      <c r="H40" s="31"/>
    </row>
    <row r="41" spans="3:7" ht="15" thickTop="1">
      <c r="C41" s="32"/>
      <c r="E41" s="32"/>
      <c r="G41" s="32"/>
    </row>
    <row r="43" spans="1:8" ht="15" thickBot="1">
      <c r="A43" s="20" t="s">
        <v>21</v>
      </c>
      <c r="B43" s="33">
        <f>(B39/45035)*100</f>
        <v>7.818363495059398</v>
      </c>
      <c r="C43" s="32"/>
      <c r="D43" s="34">
        <v>8.14</v>
      </c>
      <c r="E43" s="32"/>
      <c r="F43" s="33">
        <f>(F39/45035)*100</f>
        <v>19.22504718552237</v>
      </c>
      <c r="G43" s="32"/>
      <c r="H43" s="33">
        <v>19.53</v>
      </c>
    </row>
    <row r="44" spans="2:8" ht="15" thickTop="1">
      <c r="B44" s="32"/>
      <c r="C44" s="32"/>
      <c r="D44" s="35"/>
      <c r="E44" s="32"/>
      <c r="F44" s="32"/>
      <c r="G44" s="32"/>
      <c r="H44" s="36"/>
    </row>
    <row r="45" spans="1:8" ht="15" thickBot="1">
      <c r="A45" s="20" t="s">
        <v>22</v>
      </c>
      <c r="B45" s="33">
        <f>(B39/45999)*100</f>
        <v>7.654514228570186</v>
      </c>
      <c r="C45" s="32"/>
      <c r="D45" s="34">
        <v>8.01</v>
      </c>
      <c r="E45" s="32"/>
      <c r="F45" s="33">
        <f>(F39/45999)*100</f>
        <v>18.822148307571904</v>
      </c>
      <c r="G45" s="32"/>
      <c r="H45" s="33">
        <v>19.21</v>
      </c>
    </row>
    <row r="46" spans="3:7" ht="15" thickTop="1">
      <c r="C46" s="32"/>
      <c r="E46" s="32"/>
      <c r="G46" s="32"/>
    </row>
    <row r="50" ht="15">
      <c r="A50" s="18" t="s">
        <v>32</v>
      </c>
    </row>
    <row r="51" ht="15">
      <c r="A51" s="18" t="s">
        <v>72</v>
      </c>
    </row>
  </sheetData>
  <printOptions/>
  <pageMargins left="0.75" right="0.5" top="1" bottom="0.5" header="0.5" footer="0.5"/>
  <pageSetup horizontalDpi="600" verticalDpi="600" orientation="portrait" paperSize="9" scale="95" r:id="rId1"/>
  <headerFooter alignWithMargins="0">
    <oddHeader>&amp;C&amp;"Arial,Bold"&amp;14TIEN WAH PRESS HOLDINGS BERHAD
&amp;11(CO.NO. 340434-K)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55"/>
  <sheetViews>
    <sheetView workbookViewId="0" topLeftCell="A4">
      <pane xSplit="1" ySplit="2" topLeftCell="B33" activePane="bottomRight" state="frozen"/>
      <selection pane="topLeft" activeCell="A4" sqref="A4"/>
      <selection pane="topRight" activeCell="B4" sqref="B4"/>
      <selection pane="bottomLeft" activeCell="A6" sqref="A6"/>
      <selection pane="bottomRight" activeCell="F4" sqref="F4"/>
    </sheetView>
  </sheetViews>
  <sheetFormatPr defaultColWidth="9.140625" defaultRowHeight="12.75"/>
  <cols>
    <col min="1" max="1" width="44.7109375" style="2" customWidth="1"/>
    <col min="2" max="2" width="14.28125" style="2" customWidth="1"/>
    <col min="3" max="3" width="4.7109375" style="3" customWidth="1"/>
    <col min="4" max="4" width="13.7109375" style="2" customWidth="1"/>
    <col min="5" max="16384" width="9.140625" style="2" customWidth="1"/>
  </cols>
  <sheetData>
    <row r="1" spans="1:3" ht="15">
      <c r="A1" s="1" t="s">
        <v>31</v>
      </c>
      <c r="B1" s="1"/>
      <c r="C1" s="37"/>
    </row>
    <row r="2" spans="1:3" ht="15">
      <c r="A2" s="4" t="s">
        <v>85</v>
      </c>
      <c r="B2" s="1"/>
      <c r="C2" s="37"/>
    </row>
    <row r="3" spans="2:4" ht="15">
      <c r="B3" s="38" t="s">
        <v>23</v>
      </c>
      <c r="C3" s="39"/>
      <c r="D3" s="38" t="s">
        <v>23</v>
      </c>
    </row>
    <row r="4" spans="2:4" ht="15">
      <c r="B4" s="40" t="s">
        <v>87</v>
      </c>
      <c r="C4" s="39"/>
      <c r="D4" s="40" t="s">
        <v>28</v>
      </c>
    </row>
    <row r="5" spans="2:4" ht="15">
      <c r="B5" s="41" t="s">
        <v>73</v>
      </c>
      <c r="C5" s="39"/>
      <c r="D5" s="41" t="s">
        <v>37</v>
      </c>
    </row>
    <row r="6" spans="2:4" ht="15">
      <c r="B6" s="42" t="s">
        <v>20</v>
      </c>
      <c r="C6" s="39"/>
      <c r="D6" s="42" t="s">
        <v>20</v>
      </c>
    </row>
    <row r="8" spans="1:4" ht="15">
      <c r="A8" s="1" t="s">
        <v>44</v>
      </c>
      <c r="B8" s="13">
        <v>62331</v>
      </c>
      <c r="C8" s="11"/>
      <c r="D8" s="13">
        <v>63407</v>
      </c>
    </row>
    <row r="9" spans="2:4" ht="14.25">
      <c r="B9" s="13"/>
      <c r="C9" s="11"/>
      <c r="D9" s="13"/>
    </row>
    <row r="10" spans="1:4" ht="15" hidden="1">
      <c r="A10" s="1" t="s">
        <v>45</v>
      </c>
      <c r="B10" s="13">
        <v>0</v>
      </c>
      <c r="C10" s="11"/>
      <c r="D10" s="13">
        <v>0</v>
      </c>
    </row>
    <row r="11" spans="2:4" ht="14.25" hidden="1">
      <c r="B11" s="13"/>
      <c r="C11" s="11"/>
      <c r="D11" s="13"/>
    </row>
    <row r="12" spans="1:4" ht="15">
      <c r="A12" s="1" t="s">
        <v>67</v>
      </c>
      <c r="B12" s="13">
        <v>3327</v>
      </c>
      <c r="C12" s="11"/>
      <c r="D12" s="13">
        <v>2721</v>
      </c>
    </row>
    <row r="13" spans="2:4" ht="14.25">
      <c r="B13" s="13"/>
      <c r="C13" s="11"/>
      <c r="D13" s="13"/>
    </row>
    <row r="14" spans="1:4" ht="15">
      <c r="A14" s="1" t="s">
        <v>46</v>
      </c>
      <c r="B14" s="13">
        <v>0</v>
      </c>
      <c r="C14" s="11"/>
      <c r="D14" s="13">
        <v>0</v>
      </c>
    </row>
    <row r="15" spans="2:4" ht="14.25">
      <c r="B15" s="13"/>
      <c r="C15" s="11"/>
      <c r="D15" s="13"/>
    </row>
    <row r="16" spans="1:4" ht="15">
      <c r="A16" s="1" t="s">
        <v>47</v>
      </c>
      <c r="B16" s="13"/>
      <c r="C16" s="11"/>
      <c r="D16" s="13"/>
    </row>
    <row r="17" spans="1:4" ht="14.25">
      <c r="A17" s="43" t="s">
        <v>58</v>
      </c>
      <c r="B17" s="44">
        <v>29162</v>
      </c>
      <c r="C17" s="11"/>
      <c r="D17" s="44">
        <v>30525</v>
      </c>
    </row>
    <row r="18" spans="1:4" ht="14.25">
      <c r="A18" s="43" t="s">
        <v>59</v>
      </c>
      <c r="B18" s="45">
        <f>13592+340+2118</f>
        <v>16050</v>
      </c>
      <c r="C18" s="11"/>
      <c r="D18" s="45">
        <v>8358</v>
      </c>
    </row>
    <row r="19" spans="1:4" ht="14.25">
      <c r="A19" s="43" t="s">
        <v>46</v>
      </c>
      <c r="B19" s="45">
        <v>3000</v>
      </c>
      <c r="C19" s="11"/>
      <c r="D19" s="45">
        <v>3000</v>
      </c>
    </row>
    <row r="20" spans="1:4" ht="14.25">
      <c r="A20" s="43" t="s">
        <v>60</v>
      </c>
      <c r="B20" s="46">
        <f>28800+1336</f>
        <v>30136</v>
      </c>
      <c r="C20" s="11"/>
      <c r="D20" s="46">
        <v>29763</v>
      </c>
    </row>
    <row r="21" spans="2:4" ht="14.25">
      <c r="B21" s="46">
        <f>SUM(B17:B20)</f>
        <v>78348</v>
      </c>
      <c r="C21" s="11"/>
      <c r="D21" s="46">
        <f>SUM(D17:D20)</f>
        <v>71646</v>
      </c>
    </row>
    <row r="22" spans="2:4" ht="14.25">
      <c r="B22" s="11"/>
      <c r="C22" s="11"/>
      <c r="D22" s="11"/>
    </row>
    <row r="23" spans="2:4" ht="14.25">
      <c r="B23" s="11"/>
      <c r="C23" s="11"/>
      <c r="D23" s="11"/>
    </row>
    <row r="24" spans="1:4" ht="15">
      <c r="A24" s="1" t="s">
        <v>48</v>
      </c>
      <c r="B24" s="13"/>
      <c r="C24" s="11"/>
      <c r="D24" s="13"/>
    </row>
    <row r="25" spans="1:4" ht="14.25">
      <c r="A25" s="43" t="s">
        <v>61</v>
      </c>
      <c r="B25" s="44">
        <v>7708</v>
      </c>
      <c r="C25" s="11"/>
      <c r="D25" s="44">
        <v>7398</v>
      </c>
    </row>
    <row r="26" spans="1:4" ht="14.25">
      <c r="A26" s="43" t="s">
        <v>62</v>
      </c>
      <c r="B26" s="45">
        <v>709</v>
      </c>
      <c r="C26" s="11"/>
      <c r="D26" s="45">
        <v>596</v>
      </c>
    </row>
    <row r="27" spans="1:4" ht="14.25">
      <c r="A27" s="43" t="s">
        <v>56</v>
      </c>
      <c r="B27" s="45">
        <v>270</v>
      </c>
      <c r="C27" s="11"/>
      <c r="D27" s="45">
        <v>176</v>
      </c>
    </row>
    <row r="28" spans="1:4" ht="14.25">
      <c r="A28" s="43" t="s">
        <v>1</v>
      </c>
      <c r="B28" s="45">
        <v>478</v>
      </c>
      <c r="C28" s="11"/>
      <c r="D28" s="45">
        <v>523</v>
      </c>
    </row>
    <row r="29" spans="1:4" ht="14.25">
      <c r="A29" s="43" t="s">
        <v>83</v>
      </c>
      <c r="B29" s="46">
        <v>0</v>
      </c>
      <c r="C29" s="11"/>
      <c r="D29" s="46">
        <v>0</v>
      </c>
    </row>
    <row r="30" spans="2:4" ht="14.25">
      <c r="B30" s="46">
        <f>SUM(B25:B29)</f>
        <v>9165</v>
      </c>
      <c r="C30" s="11"/>
      <c r="D30" s="46">
        <f>SUM(D25:D29)</f>
        <v>8693</v>
      </c>
    </row>
    <row r="31" spans="2:4" ht="14.25">
      <c r="B31" s="12"/>
      <c r="C31" s="11"/>
      <c r="D31" s="12"/>
    </row>
    <row r="32" spans="2:4" ht="14.25">
      <c r="B32" s="13"/>
      <c r="C32" s="11"/>
      <c r="D32" s="13"/>
    </row>
    <row r="33" spans="1:4" ht="15">
      <c r="A33" s="1" t="s">
        <v>49</v>
      </c>
      <c r="B33" s="12">
        <f>B21-B30</f>
        <v>69183</v>
      </c>
      <c r="C33" s="11"/>
      <c r="D33" s="12">
        <f>D21-D30</f>
        <v>62953</v>
      </c>
    </row>
    <row r="34" spans="2:4" ht="15.75" thickBot="1">
      <c r="B34" s="47">
        <f>SUM(B8:B14)+B33</f>
        <v>134841</v>
      </c>
      <c r="C34" s="48"/>
      <c r="D34" s="47">
        <f>SUM(D8:D14)+D33</f>
        <v>129081</v>
      </c>
    </row>
    <row r="35" spans="2:4" ht="15" thickTop="1">
      <c r="B35" s="13"/>
      <c r="C35" s="11"/>
      <c r="D35" s="13"/>
    </row>
    <row r="36" spans="1:4" ht="15">
      <c r="A36" s="1" t="s">
        <v>16</v>
      </c>
      <c r="B36" s="13"/>
      <c r="C36" s="11"/>
      <c r="D36" s="13"/>
    </row>
    <row r="37" spans="1:4" ht="15">
      <c r="A37" s="1" t="s">
        <v>50</v>
      </c>
      <c r="B37" s="13"/>
      <c r="C37" s="11"/>
      <c r="D37" s="13"/>
    </row>
    <row r="38" spans="2:4" ht="14.25">
      <c r="B38" s="13"/>
      <c r="C38" s="11"/>
      <c r="D38" s="13"/>
    </row>
    <row r="39" spans="1:4" ht="14.25">
      <c r="A39" s="2" t="s">
        <v>51</v>
      </c>
      <c r="B39" s="44">
        <v>45113</v>
      </c>
      <c r="C39" s="11"/>
      <c r="D39" s="44">
        <v>44850</v>
      </c>
    </row>
    <row r="40" spans="1:4" ht="14.25">
      <c r="A40" s="2" t="s">
        <v>4</v>
      </c>
      <c r="B40" s="45">
        <f>1000+4651+31655+32599+1</f>
        <v>69906</v>
      </c>
      <c r="C40" s="11"/>
      <c r="D40" s="45">
        <v>64310</v>
      </c>
    </row>
    <row r="41" spans="2:4" ht="6" customHeight="1">
      <c r="B41" s="46"/>
      <c r="C41" s="11"/>
      <c r="D41" s="46"/>
    </row>
    <row r="42" spans="1:4" ht="15">
      <c r="A42" s="1" t="s">
        <v>52</v>
      </c>
      <c r="B42" s="46">
        <f>SUM(B39:B41)</f>
        <v>115019</v>
      </c>
      <c r="C42" s="11"/>
      <c r="D42" s="46">
        <f>SUM(D39:D41)</f>
        <v>109160</v>
      </c>
    </row>
    <row r="43" spans="1:4" ht="15">
      <c r="A43" s="1"/>
      <c r="B43" s="13"/>
      <c r="C43" s="11"/>
      <c r="D43" s="13"/>
    </row>
    <row r="44" spans="1:4" ht="15">
      <c r="A44" s="1" t="s">
        <v>53</v>
      </c>
      <c r="B44" s="13">
        <v>10036</v>
      </c>
      <c r="C44" s="11"/>
      <c r="D44" s="13">
        <v>10911</v>
      </c>
    </row>
    <row r="45" spans="1:4" ht="15">
      <c r="A45" s="1"/>
      <c r="B45" s="13"/>
      <c r="C45" s="11"/>
      <c r="D45" s="13"/>
    </row>
    <row r="46" spans="1:4" ht="15">
      <c r="A46" s="1" t="s">
        <v>54</v>
      </c>
      <c r="B46" s="13"/>
      <c r="C46" s="11"/>
      <c r="D46" s="13"/>
    </row>
    <row r="47" spans="1:4" ht="14.25">
      <c r="A47" s="43" t="s">
        <v>55</v>
      </c>
      <c r="B47" s="49">
        <v>0</v>
      </c>
      <c r="C47" s="11"/>
      <c r="D47" s="49">
        <v>0</v>
      </c>
    </row>
    <row r="48" spans="1:4" ht="14.25">
      <c r="A48" s="43" t="s">
        <v>57</v>
      </c>
      <c r="B48" s="45">
        <v>6758</v>
      </c>
      <c r="C48" s="11"/>
      <c r="D48" s="45">
        <v>6183</v>
      </c>
    </row>
    <row r="49" spans="1:4" ht="14.25">
      <c r="A49" s="43" t="s">
        <v>56</v>
      </c>
      <c r="B49" s="46">
        <f>3029-1</f>
        <v>3028</v>
      </c>
      <c r="C49" s="11"/>
      <c r="D49" s="46">
        <v>2827</v>
      </c>
    </row>
    <row r="50" spans="1:4" ht="14.25">
      <c r="A50" s="43"/>
      <c r="B50" s="50">
        <f>SUM(B47:B49)</f>
        <v>9786</v>
      </c>
      <c r="C50" s="11"/>
      <c r="D50" s="50">
        <f>SUM(D47:D49)</f>
        <v>9010</v>
      </c>
    </row>
    <row r="51" spans="2:4" ht="14.25">
      <c r="B51" s="12"/>
      <c r="C51" s="11"/>
      <c r="D51" s="12"/>
    </row>
    <row r="52" spans="2:4" ht="15.75" thickBot="1">
      <c r="B52" s="51">
        <f>B42+B44+B50</f>
        <v>134841</v>
      </c>
      <c r="C52" s="48"/>
      <c r="D52" s="51">
        <f>D42+D44+D50</f>
        <v>129081</v>
      </c>
    </row>
    <row r="53" ht="15" thickTop="1"/>
    <row r="54" ht="15">
      <c r="A54" s="1" t="s">
        <v>69</v>
      </c>
    </row>
    <row r="55" ht="15">
      <c r="A55" s="18" t="s">
        <v>72</v>
      </c>
    </row>
  </sheetData>
  <printOptions/>
  <pageMargins left="1" right="0" top="1" bottom="0" header="0.25" footer="0"/>
  <pageSetup horizontalDpi="600" verticalDpi="600" orientation="portrait" paperSize="9" r:id="rId1"/>
  <headerFooter alignWithMargins="0">
    <oddHeader>&amp;C&amp;"Arial,Bold"&amp;14TIEN WAH PRESS HOLDINGS BERHAD&amp;"Arial,Regular"&amp;10
&amp;"Arial,Bold"&amp;11(CO. NO. 340434-K)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D26"/>
  <sheetViews>
    <sheetView workbookViewId="0" topLeftCell="A1">
      <selection activeCell="B19" sqref="B19"/>
    </sheetView>
  </sheetViews>
  <sheetFormatPr defaultColWidth="9.140625" defaultRowHeight="12.75"/>
  <cols>
    <col min="1" max="1" width="51.00390625" style="2" customWidth="1"/>
    <col min="2" max="2" width="15.7109375" style="2" customWidth="1"/>
    <col min="3" max="3" width="4.7109375" style="3" customWidth="1"/>
    <col min="4" max="4" width="15.7109375" style="2" customWidth="1"/>
    <col min="5" max="16384" width="9.140625" style="2" customWidth="1"/>
  </cols>
  <sheetData>
    <row r="3" ht="15">
      <c r="A3" s="1" t="s">
        <v>33</v>
      </c>
    </row>
    <row r="4" ht="15">
      <c r="A4" s="4" t="s">
        <v>91</v>
      </c>
    </row>
    <row r="6" spans="2:4" ht="14.25">
      <c r="B6" s="5">
        <v>2004</v>
      </c>
      <c r="C6" s="6"/>
      <c r="D6" s="5">
        <v>2003</v>
      </c>
    </row>
    <row r="7" spans="2:4" ht="14.25">
      <c r="B7" s="5" t="s">
        <v>92</v>
      </c>
      <c r="C7" s="7"/>
      <c r="D7" s="5" t="s">
        <v>92</v>
      </c>
    </row>
    <row r="8" spans="2:4" ht="14.25">
      <c r="B8" s="8" t="s">
        <v>87</v>
      </c>
      <c r="C8" s="9"/>
      <c r="D8" s="8" t="s">
        <v>87</v>
      </c>
    </row>
    <row r="9" spans="2:4" ht="14.25">
      <c r="B9" s="10" t="s">
        <v>20</v>
      </c>
      <c r="C9" s="7"/>
      <c r="D9" s="10" t="s">
        <v>20</v>
      </c>
    </row>
    <row r="10" spans="2:4" ht="14.25">
      <c r="B10" s="5"/>
      <c r="C10" s="7"/>
      <c r="D10" s="5"/>
    </row>
    <row r="11" spans="1:4" ht="14.25">
      <c r="A11" s="2" t="s">
        <v>76</v>
      </c>
      <c r="B11" s="11">
        <v>8551</v>
      </c>
      <c r="C11" s="11"/>
      <c r="D11" s="11">
        <v>12606</v>
      </c>
    </row>
    <row r="12" spans="3:4" ht="14.25">
      <c r="C12" s="11"/>
      <c r="D12" s="11"/>
    </row>
    <row r="13" spans="1:4" ht="14.25">
      <c r="A13" s="2" t="s">
        <v>77</v>
      </c>
      <c r="B13" s="11">
        <v>-3161</v>
      </c>
      <c r="C13" s="11"/>
      <c r="D13" s="11">
        <v>-437</v>
      </c>
    </row>
    <row r="14" spans="2:4" ht="14.25">
      <c r="B14" s="11"/>
      <c r="C14" s="11"/>
      <c r="D14" s="11"/>
    </row>
    <row r="15" spans="1:4" ht="14.25">
      <c r="A15" s="2" t="s">
        <v>78</v>
      </c>
      <c r="B15" s="12">
        <v>-5130</v>
      </c>
      <c r="C15" s="11"/>
      <c r="D15" s="12">
        <f>-1435-592</f>
        <v>-2027</v>
      </c>
    </row>
    <row r="16" spans="2:4" ht="14.25">
      <c r="B16" s="13"/>
      <c r="C16" s="11"/>
      <c r="D16" s="13"/>
    </row>
    <row r="17" spans="1:4" ht="14.25">
      <c r="A17" s="2" t="s">
        <v>79</v>
      </c>
      <c r="B17" s="13">
        <f>SUM(B11:B15)</f>
        <v>260</v>
      </c>
      <c r="C17" s="11"/>
      <c r="D17" s="13">
        <f>D11+D13+D15</f>
        <v>10142</v>
      </c>
    </row>
    <row r="18" spans="2:4" ht="14.25">
      <c r="B18" s="13"/>
      <c r="C18" s="11"/>
      <c r="D18" s="13"/>
    </row>
    <row r="19" spans="1:4" ht="14.25">
      <c r="A19" s="2" t="s">
        <v>80</v>
      </c>
      <c r="B19" s="13">
        <v>29167</v>
      </c>
      <c r="C19" s="11"/>
      <c r="D19" s="13">
        <f>13583+592</f>
        <v>14175</v>
      </c>
    </row>
    <row r="20" spans="2:4" ht="14.25">
      <c r="B20" s="12"/>
      <c r="C20" s="11"/>
      <c r="D20" s="12"/>
    </row>
    <row r="21" spans="1:4" ht="14.25">
      <c r="A21" s="2" t="s">
        <v>81</v>
      </c>
      <c r="B21" s="13">
        <f>SUM(B17:B20)</f>
        <v>29427</v>
      </c>
      <c r="C21" s="11"/>
      <c r="D21" s="13">
        <f>SUM(D17:D20)</f>
        <v>24317</v>
      </c>
    </row>
    <row r="22" spans="2:4" ht="15" thickBot="1">
      <c r="B22" s="14"/>
      <c r="C22" s="11"/>
      <c r="D22" s="15"/>
    </row>
    <row r="23" spans="2:3" ht="15" thickTop="1">
      <c r="B23" s="13"/>
      <c r="C23" s="11"/>
    </row>
    <row r="24" spans="2:3" ht="14.25">
      <c r="B24" s="16"/>
      <c r="C24" s="17"/>
    </row>
    <row r="25" ht="15">
      <c r="A25" s="1" t="s">
        <v>68</v>
      </c>
    </row>
    <row r="26" ht="15">
      <c r="A26" s="18" t="s">
        <v>72</v>
      </c>
    </row>
  </sheetData>
  <printOptions/>
  <pageMargins left="1" right="0" top="0.75" bottom="0" header="0.25" footer="0"/>
  <pageSetup horizontalDpi="600" verticalDpi="600" orientation="portrait" paperSize="9" r:id="rId1"/>
  <headerFooter alignWithMargins="0">
    <oddHeader>&amp;C&amp;"Arial,Bold"&amp;14TIEN WAH PRESS HOLDINGS BERHAD&amp;"Arial,Regular"&amp;10
&amp;"Arial,Bold"&amp;11(CO. NO. 340434-K)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I56"/>
  <sheetViews>
    <sheetView workbookViewId="0" topLeftCell="A6">
      <pane xSplit="1" ySplit="3" topLeftCell="B9" activePane="bottomRight" state="frozen"/>
      <selection pane="topLeft" activeCell="A6" sqref="A6"/>
      <selection pane="topRight" activeCell="B6" sqref="B6"/>
      <selection pane="bottomLeft" activeCell="A9" sqref="A9"/>
      <selection pane="bottomRight" activeCell="D26" sqref="D26"/>
    </sheetView>
  </sheetViews>
  <sheetFormatPr defaultColWidth="9.140625" defaultRowHeight="12.75"/>
  <cols>
    <col min="1" max="1" width="30.28125" style="20" customWidth="1"/>
    <col min="2" max="2" width="13.28125" style="20" customWidth="1"/>
    <col min="3" max="3" width="1.7109375" style="32" customWidth="1"/>
    <col min="4" max="4" width="13.28125" style="20" customWidth="1"/>
    <col min="5" max="5" width="1.7109375" style="32" customWidth="1"/>
    <col min="6" max="6" width="13.28125" style="20" customWidth="1"/>
    <col min="7" max="7" width="1.7109375" style="32" customWidth="1"/>
    <col min="8" max="8" width="13.28125" style="20" customWidth="1"/>
    <col min="9" max="9" width="12.8515625" style="20" customWidth="1"/>
    <col min="10" max="16384" width="9.140625" style="20" customWidth="1"/>
  </cols>
  <sheetData>
    <row r="2" ht="15">
      <c r="A2" s="18" t="s">
        <v>34</v>
      </c>
    </row>
    <row r="3" ht="15">
      <c r="A3" s="19" t="s">
        <v>89</v>
      </c>
    </row>
    <row r="4" ht="15">
      <c r="A4" s="19"/>
    </row>
    <row r="6" spans="4:5" ht="14.25">
      <c r="D6" s="21" t="s">
        <v>5</v>
      </c>
      <c r="E6" s="52"/>
    </row>
    <row r="7" spans="2:6" ht="14.25">
      <c r="B7" s="21" t="s">
        <v>26</v>
      </c>
      <c r="D7" s="21" t="s">
        <v>6</v>
      </c>
      <c r="E7" s="52"/>
      <c r="F7" s="21" t="s">
        <v>24</v>
      </c>
    </row>
    <row r="8" spans="2:8" ht="14.25">
      <c r="B8" s="21" t="s">
        <v>27</v>
      </c>
      <c r="C8" s="53"/>
      <c r="D8" s="21" t="s">
        <v>7</v>
      </c>
      <c r="E8" s="53"/>
      <c r="F8" s="21" t="s">
        <v>25</v>
      </c>
      <c r="G8" s="53"/>
      <c r="H8" s="21" t="s">
        <v>8</v>
      </c>
    </row>
    <row r="9" spans="2:8" ht="14.25">
      <c r="B9" s="54" t="s">
        <v>20</v>
      </c>
      <c r="C9" s="52"/>
      <c r="D9" s="54" t="s">
        <v>20</v>
      </c>
      <c r="E9" s="52"/>
      <c r="F9" s="54" t="s">
        <v>20</v>
      </c>
      <c r="G9" s="52"/>
      <c r="H9" s="54" t="s">
        <v>20</v>
      </c>
    </row>
    <row r="11" spans="1:8" ht="14.25">
      <c r="A11" s="20" t="s">
        <v>75</v>
      </c>
      <c r="B11" s="26">
        <f>B50</f>
        <v>44850</v>
      </c>
      <c r="C11" s="28"/>
      <c r="D11" s="26">
        <v>37213</v>
      </c>
      <c r="E11" s="28"/>
      <c r="F11" s="26">
        <v>27097</v>
      </c>
      <c r="G11" s="28"/>
      <c r="H11" s="26">
        <f>SUM(B11:F11)</f>
        <v>109160</v>
      </c>
    </row>
    <row r="12" spans="1:8" ht="14.25">
      <c r="A12" s="20" t="s">
        <v>9</v>
      </c>
      <c r="B12" s="26"/>
      <c r="C12" s="28"/>
      <c r="D12" s="26"/>
      <c r="E12" s="28"/>
      <c r="F12" s="26"/>
      <c r="G12" s="28"/>
      <c r="H12" s="26"/>
    </row>
    <row r="13" spans="2:8" ht="8.25" customHeight="1" hidden="1">
      <c r="B13" s="26"/>
      <c r="C13" s="28"/>
      <c r="D13" s="26"/>
      <c r="E13" s="28"/>
      <c r="F13" s="26"/>
      <c r="G13" s="28"/>
      <c r="H13" s="26"/>
    </row>
    <row r="14" spans="1:8" ht="14.25" hidden="1">
      <c r="A14" s="20" t="s">
        <v>70</v>
      </c>
      <c r="B14" s="26">
        <v>0</v>
      </c>
      <c r="C14" s="28"/>
      <c r="D14" s="26">
        <v>0</v>
      </c>
      <c r="E14" s="28"/>
      <c r="F14" s="28">
        <v>0</v>
      </c>
      <c r="G14" s="28"/>
      <c r="H14" s="26">
        <f>SUM(B14:F14)</f>
        <v>0</v>
      </c>
    </row>
    <row r="15" spans="2:8" ht="14.25" hidden="1">
      <c r="B15" s="26"/>
      <c r="C15" s="28"/>
      <c r="D15" s="26"/>
      <c r="E15" s="28"/>
      <c r="F15" s="28"/>
      <c r="G15" s="28"/>
      <c r="H15" s="26"/>
    </row>
    <row r="16" spans="1:8" ht="14.25" hidden="1">
      <c r="A16" s="20" t="s">
        <v>71</v>
      </c>
      <c r="B16" s="28">
        <v>0</v>
      </c>
      <c r="C16" s="28"/>
      <c r="D16" s="28">
        <v>0</v>
      </c>
      <c r="E16" s="28"/>
      <c r="F16" s="28">
        <v>0</v>
      </c>
      <c r="G16" s="28"/>
      <c r="H16" s="26">
        <f>SUM(B16:F16)</f>
        <v>0</v>
      </c>
    </row>
    <row r="17" spans="2:8" ht="14.25" hidden="1">
      <c r="B17" s="27"/>
      <c r="C17" s="28"/>
      <c r="D17" s="27"/>
      <c r="E17" s="28"/>
      <c r="F17" s="27"/>
      <c r="G17" s="28"/>
      <c r="H17" s="27"/>
    </row>
    <row r="18" spans="1:8" ht="3" customHeight="1" hidden="1">
      <c r="A18" s="20" t="s">
        <v>64</v>
      </c>
      <c r="B18" s="28">
        <f>SUM(B11:B17)</f>
        <v>44850</v>
      </c>
      <c r="C18" s="28"/>
      <c r="D18" s="28">
        <f>SUM(D11:D17)</f>
        <v>37213</v>
      </c>
      <c r="E18" s="28"/>
      <c r="F18" s="28">
        <f>SUM(F11:F17)</f>
        <v>27097</v>
      </c>
      <c r="G18" s="28"/>
      <c r="H18" s="28">
        <f>SUM(H11:H17)</f>
        <v>109160</v>
      </c>
    </row>
    <row r="19" spans="2:8" ht="14.25">
      <c r="B19" s="28"/>
      <c r="C19" s="28"/>
      <c r="D19" s="28"/>
      <c r="E19" s="28"/>
      <c r="F19" s="28"/>
      <c r="G19" s="28"/>
      <c r="H19" s="28"/>
    </row>
    <row r="20" spans="1:8" ht="14.25">
      <c r="A20" s="20" t="s">
        <v>10</v>
      </c>
      <c r="B20" s="28">
        <v>0</v>
      </c>
      <c r="C20" s="28"/>
      <c r="D20" s="28">
        <v>0</v>
      </c>
      <c r="E20" s="28"/>
      <c r="F20" s="28">
        <v>8658</v>
      </c>
      <c r="G20" s="28"/>
      <c r="H20" s="26">
        <f>SUM(B20:F20)</f>
        <v>8658</v>
      </c>
    </row>
    <row r="21" spans="1:8" ht="14.25">
      <c r="A21" s="20" t="s">
        <v>11</v>
      </c>
      <c r="B21" s="28"/>
      <c r="C21" s="28"/>
      <c r="D21" s="28"/>
      <c r="E21" s="28"/>
      <c r="F21" s="28"/>
      <c r="G21" s="28"/>
      <c r="H21" s="28"/>
    </row>
    <row r="22" spans="2:8" ht="14.25">
      <c r="B22" s="28"/>
      <c r="C22" s="28"/>
      <c r="D22" s="28"/>
      <c r="E22" s="28"/>
      <c r="F22" s="28"/>
      <c r="G22" s="28"/>
      <c r="H22" s="28"/>
    </row>
    <row r="23" spans="1:8" ht="14.25">
      <c r="A23" s="20" t="s">
        <v>65</v>
      </c>
      <c r="B23" s="28">
        <v>0</v>
      </c>
      <c r="C23" s="28"/>
      <c r="D23" s="28">
        <v>0</v>
      </c>
      <c r="E23" s="28"/>
      <c r="F23" s="28">
        <v>-3156</v>
      </c>
      <c r="G23" s="28"/>
      <c r="H23" s="26">
        <f>SUM(B23:F23)</f>
        <v>-3156</v>
      </c>
    </row>
    <row r="24" spans="2:8" ht="14.25">
      <c r="B24" s="28"/>
      <c r="C24" s="28"/>
      <c r="D24" s="28"/>
      <c r="E24" s="28"/>
      <c r="F24" s="28"/>
      <c r="G24" s="28"/>
      <c r="H24" s="28"/>
    </row>
    <row r="25" spans="1:8" ht="14.25">
      <c r="A25" s="20" t="s">
        <v>66</v>
      </c>
      <c r="B25" s="28">
        <v>263</v>
      </c>
      <c r="C25" s="28"/>
      <c r="D25" s="28">
        <v>94</v>
      </c>
      <c r="E25" s="28"/>
      <c r="F25" s="28">
        <v>0</v>
      </c>
      <c r="G25" s="28"/>
      <c r="H25" s="26">
        <f>SUM(B25:F25)</f>
        <v>357</v>
      </c>
    </row>
    <row r="26" spans="2:8" ht="14.25">
      <c r="B26" s="27"/>
      <c r="C26" s="28"/>
      <c r="D26" s="27"/>
      <c r="E26" s="28"/>
      <c r="F26" s="27"/>
      <c r="G26" s="28"/>
      <c r="H26" s="27"/>
    </row>
    <row r="27" spans="1:8" ht="14.25">
      <c r="A27" s="20" t="s">
        <v>90</v>
      </c>
      <c r="B27" s="26">
        <f>SUM(B18:B26)</f>
        <v>45113</v>
      </c>
      <c r="C27" s="28"/>
      <c r="D27" s="26">
        <f>SUM(D18:D26)</f>
        <v>37307</v>
      </c>
      <c r="E27" s="28"/>
      <c r="F27" s="26">
        <f>SUM(F18:F26)</f>
        <v>32599</v>
      </c>
      <c r="G27" s="28"/>
      <c r="H27" s="26">
        <f>SUM(H18:H26)</f>
        <v>115019</v>
      </c>
    </row>
    <row r="28" spans="1:8" ht="14.25">
      <c r="A28" s="55"/>
      <c r="B28" s="27"/>
      <c r="C28" s="28"/>
      <c r="D28" s="27"/>
      <c r="E28" s="28"/>
      <c r="F28" s="27"/>
      <c r="G28" s="28"/>
      <c r="H28" s="27"/>
    </row>
    <row r="29" spans="2:8" ht="14.25">
      <c r="B29" s="26"/>
      <c r="C29" s="28"/>
      <c r="D29" s="26"/>
      <c r="E29" s="28"/>
      <c r="F29" s="26"/>
      <c r="G29" s="28"/>
      <c r="H29" s="26"/>
    </row>
    <row r="30" spans="2:8" ht="14.25">
      <c r="B30" s="26"/>
      <c r="C30" s="28"/>
      <c r="D30" s="26"/>
      <c r="E30" s="28"/>
      <c r="F30" s="26"/>
      <c r="G30" s="28"/>
      <c r="H30" s="26"/>
    </row>
    <row r="31" spans="2:8" ht="14.25">
      <c r="B31" s="26"/>
      <c r="C31" s="28"/>
      <c r="D31" s="26"/>
      <c r="E31" s="28"/>
      <c r="F31" s="26"/>
      <c r="G31" s="28"/>
      <c r="H31" s="26"/>
    </row>
    <row r="32" spans="2:8" ht="14.25">
      <c r="B32" s="26"/>
      <c r="C32" s="28"/>
      <c r="D32" s="26"/>
      <c r="E32" s="28"/>
      <c r="F32" s="26"/>
      <c r="G32" s="28"/>
      <c r="H32" s="26"/>
    </row>
    <row r="33" spans="1:8" ht="14.25">
      <c r="A33" s="20" t="s">
        <v>63</v>
      </c>
      <c r="B33" s="26">
        <v>43684</v>
      </c>
      <c r="C33" s="28"/>
      <c r="D33" s="26">
        <v>37008</v>
      </c>
      <c r="E33" s="28"/>
      <c r="F33" s="26">
        <v>17529</v>
      </c>
      <c r="G33" s="28"/>
      <c r="H33" s="26">
        <f>SUM(B33:F33)</f>
        <v>98221</v>
      </c>
    </row>
    <row r="34" spans="1:8" ht="14.25">
      <c r="A34" s="20" t="s">
        <v>9</v>
      </c>
      <c r="B34" s="26"/>
      <c r="C34" s="28"/>
      <c r="D34" s="26"/>
      <c r="E34" s="28"/>
      <c r="F34" s="26"/>
      <c r="G34" s="28"/>
      <c r="H34" s="26"/>
    </row>
    <row r="35" spans="2:8" ht="14.25">
      <c r="B35" s="26"/>
      <c r="C35" s="28"/>
      <c r="D35" s="26"/>
      <c r="E35" s="28"/>
      <c r="F35" s="26"/>
      <c r="G35" s="28"/>
      <c r="H35" s="26"/>
    </row>
    <row r="36" spans="1:8" ht="14.25">
      <c r="A36" s="20" t="s">
        <v>70</v>
      </c>
      <c r="B36" s="26">
        <v>0</v>
      </c>
      <c r="C36" s="28"/>
      <c r="D36" s="26">
        <v>-245</v>
      </c>
      <c r="E36" s="28"/>
      <c r="F36" s="26">
        <v>0</v>
      </c>
      <c r="G36" s="28"/>
      <c r="H36" s="26">
        <f>SUM(B36:F36)</f>
        <v>-245</v>
      </c>
    </row>
    <row r="37" spans="2:8" ht="14.25">
      <c r="B37" s="26"/>
      <c r="C37" s="28"/>
      <c r="D37" s="26"/>
      <c r="E37" s="28"/>
      <c r="F37" s="26"/>
      <c r="G37" s="28"/>
      <c r="H37" s="26"/>
    </row>
    <row r="38" spans="1:8" ht="14.25">
      <c r="A38" s="20" t="s">
        <v>71</v>
      </c>
      <c r="B38" s="26"/>
      <c r="C38" s="28"/>
      <c r="D38" s="26"/>
      <c r="E38" s="28"/>
      <c r="F38" s="26">
        <v>-135</v>
      </c>
      <c r="G38" s="28"/>
      <c r="H38" s="26">
        <f>SUM(B38:F38)</f>
        <v>-135</v>
      </c>
    </row>
    <row r="39" spans="2:8" ht="14.25">
      <c r="B39" s="27"/>
      <c r="C39" s="28"/>
      <c r="D39" s="27"/>
      <c r="E39" s="28"/>
      <c r="F39" s="27"/>
      <c r="G39" s="28"/>
      <c r="H39" s="27"/>
    </row>
    <row r="40" spans="1:8" ht="14.25">
      <c r="A40" s="20" t="s">
        <v>64</v>
      </c>
      <c r="B40" s="28">
        <f>SUM(B33:B39)</f>
        <v>43684</v>
      </c>
      <c r="C40" s="28"/>
      <c r="D40" s="28">
        <f>SUM(D33:D39)</f>
        <v>36763</v>
      </c>
      <c r="E40" s="28"/>
      <c r="F40" s="28">
        <f>SUM(F33:F39)</f>
        <v>17394</v>
      </c>
      <c r="G40" s="28"/>
      <c r="H40" s="28">
        <f>SUM(H33:H39)</f>
        <v>97841</v>
      </c>
    </row>
    <row r="41" spans="2:8" ht="14.25">
      <c r="B41" s="26"/>
      <c r="C41" s="28"/>
      <c r="D41" s="26"/>
      <c r="E41" s="28"/>
      <c r="F41" s="26"/>
      <c r="G41" s="28"/>
      <c r="H41" s="26"/>
    </row>
    <row r="42" spans="2:8" ht="14.25">
      <c r="B42" s="26"/>
      <c r="C42" s="28"/>
      <c r="D42" s="26"/>
      <c r="E42" s="28"/>
      <c r="F42" s="26"/>
      <c r="G42" s="28"/>
      <c r="H42" s="26"/>
    </row>
    <row r="43" spans="1:8" ht="14.25">
      <c r="A43" s="20" t="s">
        <v>10</v>
      </c>
      <c r="B43" s="26">
        <v>0</v>
      </c>
      <c r="C43" s="28"/>
      <c r="D43" s="26">
        <v>0</v>
      </c>
      <c r="E43" s="28"/>
      <c r="F43" s="26">
        <v>11929</v>
      </c>
      <c r="G43" s="28"/>
      <c r="H43" s="26">
        <f>SUM(B43:F43)</f>
        <v>11929</v>
      </c>
    </row>
    <row r="44" spans="1:8" ht="14.25">
      <c r="A44" s="20" t="s">
        <v>11</v>
      </c>
      <c r="B44" s="26"/>
      <c r="C44" s="28"/>
      <c r="D44" s="26"/>
      <c r="E44" s="28"/>
      <c r="F44" s="26"/>
      <c r="G44" s="28"/>
      <c r="H44" s="26"/>
    </row>
    <row r="45" spans="2:8" ht="14.25">
      <c r="B45" s="26"/>
      <c r="C45" s="28"/>
      <c r="D45" s="26"/>
      <c r="E45" s="28"/>
      <c r="F45" s="26"/>
      <c r="G45" s="28"/>
      <c r="H45" s="26"/>
    </row>
    <row r="46" spans="1:8" ht="14.25">
      <c r="A46" s="20" t="s">
        <v>65</v>
      </c>
      <c r="B46" s="26">
        <v>0</v>
      </c>
      <c r="C46" s="28"/>
      <c r="D46" s="26">
        <v>0</v>
      </c>
      <c r="E46" s="28"/>
      <c r="F46" s="26">
        <v>-2226</v>
      </c>
      <c r="G46" s="28"/>
      <c r="H46" s="26">
        <f>SUM(B46:F46)</f>
        <v>-2226</v>
      </c>
    </row>
    <row r="47" spans="2:8" ht="14.25">
      <c r="B47" s="26"/>
      <c r="C47" s="28"/>
      <c r="D47" s="26"/>
      <c r="E47" s="28"/>
      <c r="F47" s="26"/>
      <c r="G47" s="28"/>
      <c r="H47" s="26"/>
    </row>
    <row r="48" spans="1:8" ht="14.25">
      <c r="A48" s="20" t="s">
        <v>66</v>
      </c>
      <c r="B48" s="26">
        <v>1166</v>
      </c>
      <c r="C48" s="28"/>
      <c r="D48" s="26">
        <v>450</v>
      </c>
      <c r="E48" s="28"/>
      <c r="F48" s="26">
        <v>0</v>
      </c>
      <c r="G48" s="28"/>
      <c r="H48" s="26">
        <f>SUM(B48:F48)</f>
        <v>1616</v>
      </c>
    </row>
    <row r="49" spans="2:8" ht="14.25">
      <c r="B49" s="27"/>
      <c r="C49" s="28"/>
      <c r="D49" s="27"/>
      <c r="E49" s="28"/>
      <c r="F49" s="27"/>
      <c r="G49" s="28"/>
      <c r="H49" s="27"/>
    </row>
    <row r="50" spans="1:9" ht="14.25">
      <c r="A50" s="20" t="s">
        <v>84</v>
      </c>
      <c r="B50" s="26">
        <f>SUM(B40:B49)</f>
        <v>44850</v>
      </c>
      <c r="C50" s="28"/>
      <c r="D50" s="26">
        <f>SUM(D40:D49)</f>
        <v>37213</v>
      </c>
      <c r="E50" s="28"/>
      <c r="F50" s="26">
        <f>SUM(F40:F49)</f>
        <v>27097</v>
      </c>
      <c r="G50" s="28"/>
      <c r="H50" s="26">
        <f>SUM(H40:H49)</f>
        <v>109160</v>
      </c>
      <c r="I50" s="29"/>
    </row>
    <row r="51" spans="1:8" ht="14.25">
      <c r="A51" s="55"/>
      <c r="B51" s="27"/>
      <c r="C51" s="28"/>
      <c r="D51" s="27"/>
      <c r="E51" s="28"/>
      <c r="F51" s="27"/>
      <c r="G51" s="28"/>
      <c r="H51" s="27"/>
    </row>
    <row r="52" spans="2:8" ht="14.25">
      <c r="B52" s="28"/>
      <c r="C52" s="28"/>
      <c r="D52" s="28"/>
      <c r="E52" s="28"/>
      <c r="F52" s="28"/>
      <c r="G52" s="28"/>
      <c r="H52" s="28"/>
    </row>
    <row r="53" spans="2:8" ht="12" customHeight="1">
      <c r="B53" s="28"/>
      <c r="C53" s="28"/>
      <c r="D53" s="28"/>
      <c r="E53" s="28"/>
      <c r="F53" s="28"/>
      <c r="G53" s="28"/>
      <c r="H53" s="28"/>
    </row>
    <row r="54" spans="2:8" ht="14.25">
      <c r="B54" s="28"/>
      <c r="C54" s="28"/>
      <c r="D54" s="28"/>
      <c r="E54" s="28"/>
      <c r="F54" s="28"/>
      <c r="G54" s="28"/>
      <c r="H54" s="28"/>
    </row>
    <row r="55" ht="15">
      <c r="A55" s="1" t="s">
        <v>82</v>
      </c>
    </row>
    <row r="56" ht="15">
      <c r="A56" s="18" t="s">
        <v>74</v>
      </c>
    </row>
  </sheetData>
  <printOptions/>
  <pageMargins left="1" right="0" top="0.75" bottom="0" header="0.25" footer="0"/>
  <pageSetup horizontalDpi="600" verticalDpi="600" orientation="portrait" paperSize="9" r:id="rId1"/>
  <headerFooter alignWithMargins="0">
    <oddHeader>&amp;C&amp;"Arial,Bold"&amp;14TIEN WAH PRESS HOLDINGS BERHAD&amp;"Arial,Regular"&amp;10
&amp;"Arial,Bold"&amp;11(CO.NO. 340434-K)&amp;"Arial,Regular"&amp;10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users</dc:creator>
  <cp:keywords/>
  <dc:description/>
  <cp:lastModifiedBy>M&amp;C Services Sdn Bhd</cp:lastModifiedBy>
  <cp:lastPrinted>2004-10-29T06:59:56Z</cp:lastPrinted>
  <dcterms:created xsi:type="dcterms:W3CDTF">2000-03-10T09:38:17Z</dcterms:created>
  <dcterms:modified xsi:type="dcterms:W3CDTF">2004-11-25T10:01:15Z</dcterms:modified>
  <cp:category/>
  <cp:version/>
  <cp:contentType/>
  <cp:contentStatus/>
</cp:coreProperties>
</file>